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3335" windowHeight="11760"/>
  </bookViews>
  <sheets>
    <sheet name="2024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9" i="1"/>
  <c r="D5"/>
  <c r="C5"/>
  <c r="D17"/>
  <c r="D15" s="1"/>
  <c r="D14" s="1"/>
  <c r="C17"/>
  <c r="E18"/>
  <c r="D20"/>
  <c r="C20"/>
  <c r="E19"/>
  <c r="E23"/>
  <c r="D29"/>
  <c r="E26"/>
  <c r="E24"/>
  <c r="E25"/>
  <c r="E21"/>
  <c r="E7"/>
  <c r="E8"/>
  <c r="D4" l="1"/>
  <c r="C15"/>
  <c r="C14" s="1"/>
  <c r="E17"/>
  <c r="C4"/>
  <c r="E14"/>
  <c r="C41"/>
  <c r="E20"/>
  <c r="E5"/>
  <c r="C39" l="1"/>
  <c r="C40"/>
  <c r="E4"/>
  <c r="E38"/>
  <c r="E37"/>
  <c r="E35"/>
  <c r="E34"/>
  <c r="E33"/>
  <c r="E32"/>
  <c r="E31"/>
  <c r="E30"/>
  <c r="E16"/>
  <c r="E11"/>
  <c r="E12"/>
  <c r="E13"/>
  <c r="E6"/>
  <c r="E15" l="1"/>
  <c r="E9"/>
  <c r="D40"/>
  <c r="E29" l="1"/>
  <c r="D39" l="1"/>
</calcChain>
</file>

<file path=xl/comments1.xml><?xml version="1.0" encoding="utf-8"?>
<comments xmlns="http://schemas.openxmlformats.org/spreadsheetml/2006/main">
  <authors>
    <author>Пользователь</author>
  </authors>
  <commentList>
    <comment ref="C2" author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если делаем исполнение за первый квартал, то план ставим на первый квартал</t>
        </r>
      </text>
    </comment>
  </commentList>
</comments>
</file>

<file path=xl/sharedStrings.xml><?xml version="1.0" encoding="utf-8"?>
<sst xmlns="http://schemas.openxmlformats.org/spreadsheetml/2006/main" count="57" uniqueCount="54">
  <si>
    <t>№п/п</t>
  </si>
  <si>
    <t>Показатели</t>
  </si>
  <si>
    <t>% выполнения к плану</t>
  </si>
  <si>
    <t>Доходы - всего</t>
  </si>
  <si>
    <t>1.1</t>
  </si>
  <si>
    <t>Собственные доходы (налоговые и неналоговые), в том числе:</t>
  </si>
  <si>
    <t>Налог на доходы физических лиц</t>
  </si>
  <si>
    <t>Налоги на имущество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</si>
  <si>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</si>
  <si>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</si>
  <si>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Прочие доходы от компенсации затрат бюджетов сельских поселений</t>
  </si>
  <si>
    <t>1.2</t>
  </si>
  <si>
    <t>Безвозмездные поступления от других бюджетов бюджетной системы Российской Федерации</t>
  </si>
  <si>
    <t>2</t>
  </si>
  <si>
    <t>Расходы (по разделам)</t>
  </si>
  <si>
    <t>2.1</t>
  </si>
  <si>
    <t>01 "Общегосударственные вопросы"</t>
  </si>
  <si>
    <t>02 "Национальная оборона"</t>
  </si>
  <si>
    <t>03 "Национальная безопасность и правоохранительная деятельность"</t>
  </si>
  <si>
    <t>04 "Национальная экономика"</t>
  </si>
  <si>
    <t>05 "Жилищно - коммунальное хозяйство"</t>
  </si>
  <si>
    <t>07 "Образование"</t>
  </si>
  <si>
    <t>10 "Социальная политика"</t>
  </si>
  <si>
    <t>11 "Физическая культура и спорт"</t>
  </si>
  <si>
    <t>Превышение доходов над расходами профицит (+),     дефицит (-)</t>
  </si>
  <si>
    <t>3.</t>
  </si>
  <si>
    <t>/М.В.Канева/</t>
  </si>
  <si>
    <t>Источники покрытия дефицита</t>
  </si>
  <si>
    <t>Финансист</t>
  </si>
  <si>
    <t>Доходы бюджетов бюджетной системы Российской Федерации от возврата организациями остатков субсидий прошлых лет</t>
  </si>
  <si>
    <t xml:space="preserve">Исполнено </t>
  </si>
  <si>
    <t>НАЛОГ НА СОВОКУПНЫЙ ДОХОД</t>
  </si>
  <si>
    <t xml:space="preserve">НАЛОГИ НА ТОВАРЫ (РАБОТЫ, УСЛУГИ), РЕАЛИЗУЕМЫЕ НА ТЕРРИТОРИИ РОССИЙСКОЙ ФЕДЕРАЦИИ
</t>
  </si>
  <si>
    <t>Дотации  на выравнивание бюджетной обеспеченности</t>
  </si>
  <si>
    <t>Субвенции местным бюджетам на осуществление отдельных государственных полномочий Ненецкого автономного округа в сфере административных правонарушений</t>
  </si>
  <si>
    <t>Субвенции бюджетам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</si>
  <si>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</si>
  <si>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Субвенции бюджетам бюджетной системы Российской Федерации</t>
  </si>
  <si>
    <t>-</t>
  </si>
  <si>
    <t>в т.ч. Прочие дотации на поддержку мер по обеспечению сбалансированности бюджетов поселений</t>
  </si>
  <si>
    <t>Субвенции местным бюджетам на осуществление  государственного полномочия Ненецкого автономного округа по предоставлению единовременной выплаты пенсионерам на капитальный ремонт находящегося в их собственности жилого помещения</t>
  </si>
  <si>
    <t>08 "Культура"</t>
  </si>
  <si>
    <t>ЗАДОЛЖЕННОСТЬ И ПЕРЕРАСЧЕТЫ ПО ОТМЕНЕННЫМ НАЛОГАМ, СБОРАМ И ИНЫМ ОБЯЗАТЕЛЬНЫМ ПЛАТЕЖАМ</t>
  </si>
  <si>
    <t>Субвенции местным бюджетам на осуществление отдельных государственных полномочий по предоставлению гражданам компенсационных выплат в целях создания дополнительных условий для расселения граждан из жилых помещений в домах, признанных аварийными</t>
  </si>
  <si>
    <t xml:space="preserve">  Субсидии местным бюджетам на софинансирование расходных обязательств по содержанию на территории Ненецкого автономного округа мест захоронения участников Великой Отечественной войны, ветеранов боевых действий, участников локальных войн и вооруженных конфликтов.</t>
  </si>
  <si>
    <t>1.3</t>
  </si>
  <si>
    <t>Субсидии бюджетам сельских поселений на софинансирование капитальных вложений в объекты муниципальной собственности</t>
  </si>
  <si>
    <t>Субсидии бюджетам бюджетной системы Российской Федерации (межбюджетные субсидии)</t>
  </si>
  <si>
    <t>1.4</t>
  </si>
  <si>
    <t>Остатки средств на 01.01.2025г</t>
  </si>
  <si>
    <t>Безвозмездные поступления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</si>
  <si>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</si>
  <si>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 xml:space="preserve">Информация
о ходе исполнения местного бюджета
Сельского поселения «Тельвисочный сельсовет» Заполярного района Ненецкого автономного округа
за   девять месяцев  2025 год
</t>
  </si>
  <si>
    <t>Утвержденный план  на отчетную дату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</si>
</sst>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6"/>
      <color rgb="FFFF0000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/>
    <xf numFmtId="0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1" fillId="0" borderId="1" xfId="0" applyFont="1" applyBorder="1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2" fillId="0" borderId="1" xfId="0" applyNumberFormat="1" applyFont="1" applyBorder="1" applyAlignment="1">
      <alignment horizontal="center"/>
    </xf>
    <xf numFmtId="164" fontId="0" fillId="0" borderId="1" xfId="0" applyNumberFormat="1" applyBorder="1"/>
    <xf numFmtId="164" fontId="1" fillId="0" borderId="1" xfId="0" applyNumberFormat="1" applyFont="1" applyBorder="1"/>
    <xf numFmtId="0" fontId="0" fillId="0" borderId="1" xfId="0" applyFont="1" applyBorder="1"/>
    <xf numFmtId="164" fontId="0" fillId="0" borderId="1" xfId="0" applyNumberFormat="1" applyFont="1" applyBorder="1"/>
    <xf numFmtId="2" fontId="1" fillId="0" borderId="1" xfId="0" applyNumberFormat="1" applyFont="1" applyBorder="1"/>
    <xf numFmtId="0" fontId="4" fillId="2" borderId="3" xfId="0" applyFont="1" applyFill="1" applyBorder="1" applyAlignment="1">
      <alignment wrapText="1"/>
    </xf>
    <xf numFmtId="0" fontId="6" fillId="0" borderId="0" xfId="0" applyFont="1"/>
    <xf numFmtId="4" fontId="1" fillId="0" borderId="1" xfId="0" applyNumberFormat="1" applyFont="1" applyBorder="1"/>
    <xf numFmtId="0" fontId="5" fillId="2" borderId="2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/>
    <xf numFmtId="0" fontId="4" fillId="2" borderId="2" xfId="0" applyFont="1" applyFill="1" applyBorder="1" applyAlignment="1">
      <alignment wrapText="1"/>
    </xf>
    <xf numFmtId="4" fontId="0" fillId="0" borderId="1" xfId="0" applyNumberFormat="1" applyFont="1" applyBorder="1"/>
    <xf numFmtId="0" fontId="10" fillId="2" borderId="2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wrapText="1"/>
    </xf>
    <xf numFmtId="4" fontId="3" fillId="0" borderId="1" xfId="0" applyNumberFormat="1" applyFont="1" applyBorder="1"/>
    <xf numFmtId="164" fontId="0" fillId="0" borderId="0" xfId="0" applyNumberFormat="1"/>
    <xf numFmtId="0" fontId="11" fillId="2" borderId="4" xfId="0" applyFont="1" applyFill="1" applyBorder="1" applyAlignment="1">
      <alignment wrapText="1"/>
    </xf>
    <xf numFmtId="0" fontId="13" fillId="2" borderId="1" xfId="1" applyFont="1" applyFill="1" applyBorder="1" applyAlignment="1">
      <alignment horizontal="left" wrapText="1"/>
    </xf>
    <xf numFmtId="0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9" fillId="0" borderId="0" xfId="0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8"/>
  <sheetViews>
    <sheetView tabSelected="1" workbookViewId="0">
      <selection activeCell="H39" sqref="H39"/>
    </sheetView>
  </sheetViews>
  <sheetFormatPr defaultRowHeight="15"/>
  <cols>
    <col min="2" max="2" width="40.5703125" customWidth="1"/>
    <col min="3" max="3" width="15.28515625" customWidth="1"/>
    <col min="4" max="4" width="13.140625" customWidth="1"/>
    <col min="5" max="5" width="13.42578125" customWidth="1"/>
    <col min="9" max="9" width="14" customWidth="1"/>
  </cols>
  <sheetData>
    <row r="1" spans="1:9" ht="90.75" customHeight="1">
      <c r="A1" s="43" t="s">
        <v>52</v>
      </c>
      <c r="B1" s="43"/>
      <c r="C1" s="43"/>
      <c r="D1" s="43"/>
      <c r="E1" s="43"/>
    </row>
    <row r="2" spans="1:9" ht="45">
      <c r="A2" s="3" t="s">
        <v>0</v>
      </c>
      <c r="B2" s="3" t="s">
        <v>1</v>
      </c>
      <c r="C2" s="4" t="s">
        <v>53</v>
      </c>
      <c r="D2" s="4" t="s">
        <v>30</v>
      </c>
      <c r="E2" s="4" t="s">
        <v>2</v>
      </c>
      <c r="I2" s="25"/>
    </row>
    <row r="3" spans="1:9">
      <c r="A3" s="3">
        <v>1</v>
      </c>
      <c r="B3" s="3">
        <v>2</v>
      </c>
      <c r="C3" s="3">
        <v>3</v>
      </c>
      <c r="D3" s="3">
        <v>4</v>
      </c>
      <c r="E3" s="3">
        <v>5</v>
      </c>
    </row>
    <row r="4" spans="1:9">
      <c r="A4" s="10">
        <v>1</v>
      </c>
      <c r="B4" s="11" t="s">
        <v>3</v>
      </c>
      <c r="C4" s="23">
        <f>C5+C14</f>
        <v>325547.59999999992</v>
      </c>
      <c r="D4" s="23">
        <f>D5+D14</f>
        <v>255806.4</v>
      </c>
      <c r="E4" s="20">
        <f t="shared" ref="E4:E5" si="0">D4/C4*100</f>
        <v>78.577264891524337</v>
      </c>
    </row>
    <row r="5" spans="1:9" ht="31.5" customHeight="1">
      <c r="A5" s="13" t="s">
        <v>4</v>
      </c>
      <c r="B5" s="14" t="s">
        <v>5</v>
      </c>
      <c r="C5" s="19">
        <f>C6+C7+C8+C9+C10+C11+C12+C13</f>
        <v>3418.1</v>
      </c>
      <c r="D5" s="19">
        <f>D6+D7+D8+D9+D10+D11+D12+D13</f>
        <v>4560.2</v>
      </c>
      <c r="E5" s="19">
        <f t="shared" si="0"/>
        <v>133.41329978643105</v>
      </c>
    </row>
    <row r="6" spans="1:9">
      <c r="A6" s="13"/>
      <c r="B6" s="15" t="s">
        <v>6</v>
      </c>
      <c r="C6" s="5">
        <v>880</v>
      </c>
      <c r="D6" s="5">
        <v>1098.3</v>
      </c>
      <c r="E6" s="19">
        <f>D6/C6*100</f>
        <v>124.80681818181819</v>
      </c>
      <c r="I6" s="36"/>
    </row>
    <row r="7" spans="1:9" ht="56.25" customHeight="1">
      <c r="A7" s="13"/>
      <c r="B7" s="14" t="s">
        <v>32</v>
      </c>
      <c r="C7" s="5">
        <v>665.5</v>
      </c>
      <c r="D7" s="19">
        <v>694</v>
      </c>
      <c r="E7" s="19">
        <f>D7/C7*100</f>
        <v>104.28249436513899</v>
      </c>
    </row>
    <row r="8" spans="1:9">
      <c r="A8" s="13"/>
      <c r="B8" s="15" t="s">
        <v>31</v>
      </c>
      <c r="C8" s="5">
        <v>283.5</v>
      </c>
      <c r="D8" s="5">
        <v>789.9</v>
      </c>
      <c r="E8" s="19">
        <f t="shared" ref="E8" si="1">D8/C8*100</f>
        <v>278.62433862433858</v>
      </c>
    </row>
    <row r="9" spans="1:9">
      <c r="A9" s="13"/>
      <c r="B9" s="14" t="s">
        <v>7</v>
      </c>
      <c r="C9" s="5">
        <v>101.5</v>
      </c>
      <c r="D9" s="5">
        <v>161.80000000000001</v>
      </c>
      <c r="E9" s="19">
        <f t="shared" ref="E9:E38" si="2">D9/C9*100</f>
        <v>159.40886699507391</v>
      </c>
    </row>
    <row r="10" spans="1:9" ht="39">
      <c r="A10" s="13"/>
      <c r="B10" s="28" t="s">
        <v>42</v>
      </c>
      <c r="C10" s="5">
        <v>0</v>
      </c>
      <c r="D10" s="5">
        <v>0</v>
      </c>
      <c r="E10" s="29" t="s">
        <v>38</v>
      </c>
    </row>
    <row r="11" spans="1:9">
      <c r="A11" s="13"/>
      <c r="B11" s="14" t="s">
        <v>8</v>
      </c>
      <c r="C11" s="5">
        <v>5.2</v>
      </c>
      <c r="D11" s="5">
        <v>6.4</v>
      </c>
      <c r="E11" s="19">
        <f t="shared" si="2"/>
        <v>123.07692307692308</v>
      </c>
    </row>
    <row r="12" spans="1:9" ht="39">
      <c r="A12" s="13"/>
      <c r="B12" s="14" t="s">
        <v>9</v>
      </c>
      <c r="C12" s="5">
        <v>864.4</v>
      </c>
      <c r="D12" s="5">
        <v>1191.9000000000001</v>
      </c>
      <c r="E12" s="19">
        <f t="shared" si="2"/>
        <v>137.88755205923184</v>
      </c>
    </row>
    <row r="13" spans="1:9" ht="26.25">
      <c r="A13" s="13"/>
      <c r="B13" s="14" t="s">
        <v>10</v>
      </c>
      <c r="C13" s="19">
        <v>618</v>
      </c>
      <c r="D13" s="5">
        <v>617.9</v>
      </c>
      <c r="E13" s="19">
        <f t="shared" si="2"/>
        <v>99.983818770226534</v>
      </c>
    </row>
    <row r="14" spans="1:9">
      <c r="A14" s="13" t="s">
        <v>11</v>
      </c>
      <c r="B14" s="37" t="s">
        <v>50</v>
      </c>
      <c r="C14" s="20">
        <f>C15+C27+C28</f>
        <v>322129.49999999994</v>
      </c>
      <c r="D14" s="20">
        <f>D15+D27+D28</f>
        <v>251246.19999999998</v>
      </c>
      <c r="E14" s="20">
        <f t="shared" si="2"/>
        <v>77.995402470124603</v>
      </c>
    </row>
    <row r="15" spans="1:9" ht="40.5" customHeight="1">
      <c r="B15" s="17" t="s">
        <v>12</v>
      </c>
      <c r="C15" s="26">
        <f>C16+C17+C20+C25</f>
        <v>322576.69999999995</v>
      </c>
      <c r="D15" s="26">
        <f>D16+D17+D20+D25</f>
        <v>251674.8</v>
      </c>
      <c r="E15" s="20">
        <f t="shared" si="2"/>
        <v>78.020142186338944</v>
      </c>
    </row>
    <row r="16" spans="1:9" ht="26.25">
      <c r="A16" s="13"/>
      <c r="B16" s="14" t="s">
        <v>33</v>
      </c>
      <c r="C16" s="21">
        <v>6139.8</v>
      </c>
      <c r="D16" s="22">
        <v>6139.8</v>
      </c>
      <c r="E16" s="22">
        <f t="shared" si="2"/>
        <v>100</v>
      </c>
    </row>
    <row r="17" spans="1:9" ht="43.5">
      <c r="A17" s="13"/>
      <c r="B17" s="33" t="s">
        <v>47</v>
      </c>
      <c r="C17" s="26">
        <f>C18+C19</f>
        <v>220151.9</v>
      </c>
      <c r="D17" s="26">
        <f t="shared" ref="D17" si="3">D18+D19</f>
        <v>172679.4</v>
      </c>
      <c r="E17" s="22">
        <f t="shared" si="2"/>
        <v>78.436479539808644</v>
      </c>
    </row>
    <row r="18" spans="1:9" ht="60">
      <c r="A18" s="13"/>
      <c r="B18" s="27" t="s">
        <v>46</v>
      </c>
      <c r="C18" s="32">
        <v>220102.39999999999</v>
      </c>
      <c r="D18" s="22">
        <v>172629.9</v>
      </c>
      <c r="E18" s="22">
        <f t="shared" si="2"/>
        <v>78.431630004943159</v>
      </c>
    </row>
    <row r="19" spans="1:9" ht="90">
      <c r="A19" s="13"/>
      <c r="B19" s="31" t="s">
        <v>44</v>
      </c>
      <c r="C19" s="21">
        <v>49.5</v>
      </c>
      <c r="D19" s="22">
        <v>49.5</v>
      </c>
      <c r="E19" s="22">
        <f t="shared" si="2"/>
        <v>100</v>
      </c>
    </row>
    <row r="20" spans="1:9" ht="30" customHeight="1">
      <c r="A20" s="16"/>
      <c r="B20" s="34" t="s">
        <v>37</v>
      </c>
      <c r="C20" s="35">
        <f>C21+C22+C23+C24</f>
        <v>56005.7</v>
      </c>
      <c r="D20" s="35">
        <f>D21+D22+D23+D24</f>
        <v>32708.9</v>
      </c>
      <c r="E20" s="20">
        <f t="shared" si="2"/>
        <v>58.402805428733153</v>
      </c>
    </row>
    <row r="21" spans="1:9" ht="51.75">
      <c r="A21" s="13"/>
      <c r="B21" s="24" t="s">
        <v>34</v>
      </c>
      <c r="C21" s="5">
        <v>7.3</v>
      </c>
      <c r="D21" s="5">
        <v>7.3</v>
      </c>
      <c r="E21" s="19">
        <f t="shared" si="2"/>
        <v>100</v>
      </c>
    </row>
    <row r="22" spans="1:9" ht="110.25" customHeight="1">
      <c r="A22" s="13"/>
      <c r="B22" s="27" t="s">
        <v>40</v>
      </c>
      <c r="C22" s="19">
        <v>0</v>
      </c>
      <c r="D22" s="5">
        <v>0</v>
      </c>
      <c r="E22" s="19" t="s">
        <v>38</v>
      </c>
    </row>
    <row r="23" spans="1:9" ht="100.5" customHeight="1">
      <c r="A23" s="13"/>
      <c r="B23" s="24" t="s">
        <v>43</v>
      </c>
      <c r="C23" s="19">
        <v>55776.2</v>
      </c>
      <c r="D23" s="5">
        <v>32479.4</v>
      </c>
      <c r="E23" s="19">
        <f t="shared" si="2"/>
        <v>58.231647190020119</v>
      </c>
    </row>
    <row r="24" spans="1:9" ht="39">
      <c r="A24" s="13"/>
      <c r="B24" s="24" t="s">
        <v>35</v>
      </c>
      <c r="C24" s="5">
        <v>222.2</v>
      </c>
      <c r="D24" s="19">
        <v>222.2</v>
      </c>
      <c r="E24" s="19">
        <f t="shared" si="2"/>
        <v>100</v>
      </c>
      <c r="I24" s="36"/>
    </row>
    <row r="25" spans="1:9">
      <c r="A25" s="13"/>
      <c r="B25" s="17" t="s">
        <v>36</v>
      </c>
      <c r="C25" s="12">
        <v>40279.300000000003</v>
      </c>
      <c r="D25" s="12">
        <v>40146.699999999997</v>
      </c>
      <c r="E25" s="20">
        <f t="shared" si="2"/>
        <v>99.67079864843727</v>
      </c>
    </row>
    <row r="26" spans="1:9" ht="39">
      <c r="A26" s="13"/>
      <c r="B26" s="14" t="s">
        <v>39</v>
      </c>
      <c r="C26" s="22">
        <v>9440.9</v>
      </c>
      <c r="D26" s="21">
        <v>9440.9</v>
      </c>
      <c r="E26" s="22">
        <f t="shared" si="2"/>
        <v>100</v>
      </c>
    </row>
    <row r="27" spans="1:9" ht="51.75">
      <c r="A27" s="13" t="s">
        <v>45</v>
      </c>
      <c r="B27" s="17" t="s">
        <v>29</v>
      </c>
      <c r="C27" s="20">
        <v>0</v>
      </c>
      <c r="D27" s="12">
        <v>18.5</v>
      </c>
      <c r="E27" s="20" t="s">
        <v>38</v>
      </c>
    </row>
    <row r="28" spans="1:9" ht="48.75">
      <c r="A28" s="16" t="s">
        <v>48</v>
      </c>
      <c r="B28" s="38" t="s">
        <v>51</v>
      </c>
      <c r="C28" s="12">
        <v>-447.2</v>
      </c>
      <c r="D28" s="12">
        <v>-447.1</v>
      </c>
      <c r="E28" s="20" t="s">
        <v>38</v>
      </c>
    </row>
    <row r="29" spans="1:9">
      <c r="A29" s="16" t="s">
        <v>13</v>
      </c>
      <c r="B29" s="17" t="s">
        <v>14</v>
      </c>
      <c r="C29" s="20">
        <f>C30+C31+C32+C33+C34+C35+C37+C38+C36</f>
        <v>325870.90000000002</v>
      </c>
      <c r="D29" s="20">
        <f>D30+D31+D32+D33+D34+D35+D37+D38+D36</f>
        <v>253258.4</v>
      </c>
      <c r="E29" s="20">
        <f t="shared" si="2"/>
        <v>77.717402811972462</v>
      </c>
      <c r="F29" s="9"/>
    </row>
    <row r="30" spans="1:9">
      <c r="A30" s="13" t="s">
        <v>15</v>
      </c>
      <c r="B30" s="14" t="s">
        <v>16</v>
      </c>
      <c r="C30" s="5">
        <v>18668.599999999999</v>
      </c>
      <c r="D30" s="5">
        <v>17058.099999999999</v>
      </c>
      <c r="E30" s="19">
        <f t="shared" si="2"/>
        <v>91.373214917026445</v>
      </c>
    </row>
    <row r="31" spans="1:9">
      <c r="A31" s="13"/>
      <c r="B31" s="14" t="s">
        <v>17</v>
      </c>
      <c r="C31" s="5">
        <v>222.2</v>
      </c>
      <c r="D31" s="5">
        <v>222.2</v>
      </c>
      <c r="E31" s="19">
        <f t="shared" si="2"/>
        <v>100</v>
      </c>
    </row>
    <row r="32" spans="1:9" ht="26.25">
      <c r="A32" s="13"/>
      <c r="B32" s="14" t="s">
        <v>18</v>
      </c>
      <c r="C32" s="5">
        <v>187.7</v>
      </c>
      <c r="D32" s="5">
        <v>187.7</v>
      </c>
      <c r="E32" s="19">
        <f t="shared" si="2"/>
        <v>100</v>
      </c>
    </row>
    <row r="33" spans="1:5">
      <c r="A33" s="13"/>
      <c r="B33" s="14" t="s">
        <v>19</v>
      </c>
      <c r="C33" s="19">
        <v>2950.9</v>
      </c>
      <c r="D33" s="5">
        <v>2728.9</v>
      </c>
      <c r="E33" s="19">
        <f t="shared" si="2"/>
        <v>92.476871462943507</v>
      </c>
    </row>
    <row r="34" spans="1:5">
      <c r="A34" s="13"/>
      <c r="B34" s="14" t="s">
        <v>20</v>
      </c>
      <c r="C34" s="5">
        <v>299852</v>
      </c>
      <c r="D34" s="5">
        <v>229076.6</v>
      </c>
      <c r="E34" s="19">
        <f t="shared" si="2"/>
        <v>76.396555634112829</v>
      </c>
    </row>
    <row r="35" spans="1:5">
      <c r="A35" s="13"/>
      <c r="B35" s="14" t="s">
        <v>21</v>
      </c>
      <c r="C35" s="19">
        <v>20.3</v>
      </c>
      <c r="D35" s="5">
        <v>20.3</v>
      </c>
      <c r="E35" s="19">
        <f t="shared" si="2"/>
        <v>100</v>
      </c>
    </row>
    <row r="36" spans="1:5">
      <c r="A36" s="13"/>
      <c r="B36" s="14" t="s">
        <v>41</v>
      </c>
      <c r="C36" s="19">
        <v>815.1</v>
      </c>
      <c r="D36" s="19">
        <v>815.1</v>
      </c>
      <c r="E36" s="19">
        <v>0</v>
      </c>
    </row>
    <row r="37" spans="1:5">
      <c r="A37" s="13"/>
      <c r="B37" s="14" t="s">
        <v>22</v>
      </c>
      <c r="C37" s="5">
        <v>3125.9</v>
      </c>
      <c r="D37" s="5">
        <v>3125.8</v>
      </c>
      <c r="E37" s="19">
        <f t="shared" si="2"/>
        <v>99.996800921334668</v>
      </c>
    </row>
    <row r="38" spans="1:5">
      <c r="A38" s="13"/>
      <c r="B38" s="14" t="s">
        <v>23</v>
      </c>
      <c r="C38" s="5">
        <v>28.2</v>
      </c>
      <c r="D38" s="5">
        <v>23.7</v>
      </c>
      <c r="E38" s="19">
        <f t="shared" si="2"/>
        <v>84.042553191489361</v>
      </c>
    </row>
    <row r="39" spans="1:5" ht="33.75" customHeight="1">
      <c r="A39" s="39" t="s">
        <v>24</v>
      </c>
      <c r="B39" s="40"/>
      <c r="C39" s="19">
        <f>C4-C29</f>
        <v>-323.30000000010477</v>
      </c>
      <c r="D39" s="5">
        <f>D4-D29</f>
        <v>2548</v>
      </c>
      <c r="E39" s="19"/>
    </row>
    <row r="40" spans="1:5">
      <c r="A40" s="10" t="s">
        <v>25</v>
      </c>
      <c r="B40" s="14" t="s">
        <v>27</v>
      </c>
      <c r="C40" s="22">
        <f>C4-C29</f>
        <v>-323.30000000010477</v>
      </c>
      <c r="D40" s="22">
        <f>D4-D29</f>
        <v>2548</v>
      </c>
      <c r="E40" s="21"/>
    </row>
    <row r="41" spans="1:5">
      <c r="A41" s="18"/>
      <c r="B41" s="14" t="s">
        <v>49</v>
      </c>
      <c r="C41" s="30">
        <f>C4-C29</f>
        <v>-323.30000000010477</v>
      </c>
      <c r="D41" s="5"/>
      <c r="E41" s="5"/>
    </row>
    <row r="42" spans="1:5">
      <c r="A42" s="6"/>
      <c r="B42" s="8"/>
    </row>
    <row r="43" spans="1:5">
      <c r="A43" s="6"/>
      <c r="B43" s="8"/>
    </row>
    <row r="44" spans="1:5">
      <c r="A44" s="41" t="s">
        <v>28</v>
      </c>
      <c r="B44" s="42"/>
      <c r="D44" s="7" t="s">
        <v>26</v>
      </c>
    </row>
    <row r="45" spans="1:5">
      <c r="A45" s="6"/>
      <c r="B45" s="8"/>
    </row>
    <row r="46" spans="1:5">
      <c r="A46" s="2"/>
      <c r="B46" s="1"/>
    </row>
    <row r="47" spans="1:5">
      <c r="A47" s="2"/>
      <c r="B47" s="1"/>
    </row>
    <row r="48" spans="1:5">
      <c r="A48" s="2"/>
      <c r="B48" s="1"/>
    </row>
  </sheetData>
  <mergeCells count="3">
    <mergeCell ref="A39:B39"/>
    <mergeCell ref="A44:B44"/>
    <mergeCell ref="A1:E1"/>
  </mergeCells>
  <pageMargins left="0.31496062992125984" right="0.59055118110236227" top="0.35433070866141736" bottom="0.35433070866141736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2024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2025-02-12T06:37:33Z</cp:lastPrinted>
  <dcterms:created xsi:type="dcterms:W3CDTF">2016-06-14T06:09:15Z</dcterms:created>
  <dcterms:modified xsi:type="dcterms:W3CDTF">2025-10-15T10:32:39Z</dcterms:modified>
</cp:coreProperties>
</file>